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евченко\ПУНЦ\Прогноз ПУНЦ\на сайт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G47" i="1" s="1"/>
  <c r="H47" i="1" s="1"/>
  <c r="B31" i="1"/>
  <c r="G31" i="1" s="1"/>
  <c r="H31" i="1" s="1"/>
  <c r="B63" i="1"/>
  <c r="J71" i="1"/>
  <c r="K71" i="1" s="1"/>
  <c r="H71" i="1"/>
  <c r="G71" i="1"/>
  <c r="M71" i="1"/>
  <c r="N71" i="1" s="1"/>
  <c r="G70" i="1"/>
  <c r="H70" i="1" s="1"/>
  <c r="M70" i="1"/>
  <c r="N70" i="1" s="1"/>
  <c r="G69" i="1"/>
  <c r="H69" i="1" s="1"/>
  <c r="M68" i="1"/>
  <c r="N68" i="1" s="1"/>
  <c r="N67" i="1"/>
  <c r="M67" i="1"/>
  <c r="J67" i="1"/>
  <c r="K67" i="1" s="1"/>
  <c r="M65" i="1"/>
  <c r="N65" i="1" s="1"/>
  <c r="B65" i="1"/>
  <c r="J65" i="1" s="1"/>
  <c r="K65" i="1" s="1"/>
  <c r="M64" i="1"/>
  <c r="N64" i="1" s="1"/>
  <c r="B64" i="1"/>
  <c r="J64" i="1" s="1"/>
  <c r="K64" i="1" s="1"/>
  <c r="B62" i="1"/>
  <c r="J62" i="1" s="1"/>
  <c r="K62" i="1" s="1"/>
  <c r="B60" i="1"/>
  <c r="J60" i="1" s="1"/>
  <c r="K60" i="1" s="1"/>
  <c r="B57" i="1"/>
  <c r="G57" i="1" s="1"/>
  <c r="H57" i="1" s="1"/>
  <c r="B55" i="1"/>
  <c r="J55" i="1" s="1"/>
  <c r="K55" i="1" s="1"/>
  <c r="B53" i="1"/>
  <c r="J53" i="1" s="1"/>
  <c r="K53" i="1" s="1"/>
  <c r="B50" i="1"/>
  <c r="G50" i="1" s="1"/>
  <c r="H50" i="1" s="1"/>
  <c r="G45" i="1"/>
  <c r="H45" i="1" s="1"/>
  <c r="B45" i="1"/>
  <c r="G44" i="1"/>
  <c r="H44" i="1" s="1"/>
  <c r="B44" i="1"/>
  <c r="B43" i="1"/>
  <c r="G43" i="1" s="1"/>
  <c r="H43" i="1" s="1"/>
  <c r="B42" i="1"/>
  <c r="G42" i="1" s="1"/>
  <c r="H42" i="1" s="1"/>
  <c r="B39" i="1"/>
  <c r="G39" i="1" s="1"/>
  <c r="H39" i="1" s="1"/>
  <c r="B38" i="1"/>
  <c r="G38" i="1" s="1"/>
  <c r="H38" i="1" s="1"/>
  <c r="G37" i="1"/>
  <c r="H37" i="1" s="1"/>
  <c r="B37" i="1"/>
  <c r="G36" i="1"/>
  <c r="H36" i="1" s="1"/>
  <c r="B36" i="1"/>
  <c r="G35" i="1"/>
  <c r="G33" i="1"/>
  <c r="H33" i="1" s="1"/>
  <c r="B33" i="1"/>
  <c r="B29" i="1"/>
  <c r="G29" i="1" s="1"/>
  <c r="H29" i="1" s="1"/>
  <c r="B28" i="1"/>
  <c r="G28" i="1" s="1"/>
  <c r="H28" i="1" s="1"/>
  <c r="B27" i="1"/>
  <c r="G27" i="1" s="1"/>
  <c r="H27" i="1" s="1"/>
  <c r="G26" i="1"/>
  <c r="H26" i="1" s="1"/>
  <c r="B26" i="1"/>
  <c r="G21" i="1"/>
  <c r="H21" i="1" s="1"/>
  <c r="M21" i="1"/>
  <c r="N21" i="1" s="1"/>
  <c r="B21" i="1"/>
  <c r="J21" i="1" s="1"/>
  <c r="K21" i="1" s="1"/>
  <c r="J20" i="1"/>
  <c r="K20" i="1" s="1"/>
  <c r="B20" i="1"/>
  <c r="G20" i="1" s="1"/>
  <c r="H20" i="1" s="1"/>
  <c r="G19" i="1"/>
  <c r="H19" i="1" s="1"/>
  <c r="M19" i="1"/>
  <c r="N19" i="1" s="1"/>
  <c r="B19" i="1"/>
  <c r="J19" i="1" s="1"/>
  <c r="K19" i="1" s="1"/>
  <c r="J18" i="1"/>
  <c r="K18" i="1" s="1"/>
  <c r="B18" i="1"/>
  <c r="G18" i="1" s="1"/>
  <c r="H18" i="1" s="1"/>
  <c r="G16" i="1"/>
  <c r="H16" i="1" s="1"/>
  <c r="M16" i="1"/>
  <c r="N16" i="1" s="1"/>
  <c r="B16" i="1"/>
  <c r="J16" i="1" s="1"/>
  <c r="K16" i="1" s="1"/>
  <c r="J15" i="1"/>
  <c r="K15" i="1" s="1"/>
  <c r="B15" i="1"/>
  <c r="G15" i="1" s="1"/>
  <c r="H15" i="1" s="1"/>
  <c r="G14" i="1"/>
  <c r="H14" i="1" s="1"/>
  <c r="M14" i="1"/>
  <c r="N14" i="1" s="1"/>
  <c r="B14" i="1"/>
  <c r="J14" i="1" s="1"/>
  <c r="K14" i="1" s="1"/>
  <c r="J13" i="1"/>
  <c r="K13" i="1" s="1"/>
  <c r="B13" i="1"/>
  <c r="G13" i="1" s="1"/>
  <c r="H13" i="1" s="1"/>
  <c r="G10" i="1"/>
  <c r="H10" i="1" s="1"/>
  <c r="B10" i="1"/>
  <c r="G9" i="1"/>
  <c r="H9" i="1" s="1"/>
  <c r="B9" i="1"/>
  <c r="G8" i="1"/>
  <c r="H8" i="1" s="1"/>
  <c r="B8" i="1"/>
  <c r="B7" i="1"/>
  <c r="I4" i="1"/>
  <c r="L4" i="1"/>
  <c r="G63" i="1" l="1"/>
  <c r="H63" i="1" s="1"/>
  <c r="M63" i="1"/>
  <c r="N63" i="1" s="1"/>
  <c r="J63" i="1"/>
  <c r="K63" i="1" s="1"/>
  <c r="G7" i="1"/>
  <c r="H7" i="1" s="1"/>
  <c r="B49" i="1"/>
  <c r="G49" i="1" s="1"/>
  <c r="H49" i="1" s="1"/>
  <c r="M53" i="1"/>
  <c r="N53" i="1" s="1"/>
  <c r="M60" i="1"/>
  <c r="N60" i="1" s="1"/>
  <c r="M62" i="1"/>
  <c r="N62" i="1" s="1"/>
  <c r="B48" i="1"/>
  <c r="G48" i="1" s="1"/>
  <c r="H48" i="1" s="1"/>
  <c r="G64" i="1"/>
  <c r="H64" i="1" s="1"/>
  <c r="G68" i="1"/>
  <c r="H68" i="1" s="1"/>
  <c r="J70" i="1"/>
  <c r="K70" i="1" s="1"/>
  <c r="B34" i="1"/>
  <c r="G34" i="1" s="1"/>
  <c r="H34" i="1" s="1"/>
  <c r="G53" i="1"/>
  <c r="H53" i="1" s="1"/>
  <c r="B54" i="1"/>
  <c r="G55" i="1"/>
  <c r="H55" i="1" s="1"/>
  <c r="B56" i="1"/>
  <c r="J57" i="1"/>
  <c r="K57" i="1" s="1"/>
  <c r="G60" i="1"/>
  <c r="H60" i="1" s="1"/>
  <c r="B61" i="1"/>
  <c r="G62" i="1"/>
  <c r="H62" i="1" s="1"/>
  <c r="G67" i="1"/>
  <c r="H67" i="1" s="1"/>
  <c r="J69" i="1"/>
  <c r="K69" i="1" s="1"/>
  <c r="M15" i="1"/>
  <c r="N15" i="1" s="1"/>
  <c r="G65" i="1"/>
  <c r="H65" i="1" s="1"/>
  <c r="B32" i="1"/>
  <c r="G32" i="1" s="1"/>
  <c r="H32" i="1" s="1"/>
  <c r="M57" i="1"/>
  <c r="N57" i="1" s="1"/>
  <c r="M69" i="1"/>
  <c r="N69" i="1" s="1"/>
  <c r="M55" i="1"/>
  <c r="N55" i="1" s="1"/>
  <c r="M13" i="1"/>
  <c r="N13" i="1" s="1"/>
  <c r="M18" i="1"/>
  <c r="N18" i="1" s="1"/>
  <c r="M20" i="1"/>
  <c r="N20" i="1" s="1"/>
  <c r="J68" i="1"/>
  <c r="K68" i="1" s="1"/>
  <c r="G56" i="1" l="1"/>
  <c r="H56" i="1" s="1"/>
  <c r="M56" i="1"/>
  <c r="N56" i="1" s="1"/>
  <c r="J56" i="1"/>
  <c r="K56" i="1" s="1"/>
  <c r="G54" i="1"/>
  <c r="H54" i="1" s="1"/>
  <c r="M54" i="1"/>
  <c r="N54" i="1" s="1"/>
  <c r="J54" i="1"/>
  <c r="K54" i="1" s="1"/>
  <c r="G61" i="1"/>
  <c r="H61" i="1" s="1"/>
  <c r="M61" i="1"/>
  <c r="N61" i="1" s="1"/>
  <c r="J61" i="1"/>
  <c r="K61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<sst xmlns="http://schemas.openxmlformats.org/spreadsheetml/2006/main" count="113" uniqueCount="44">
  <si>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</si>
  <si>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</si>
  <si>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</si>
  <si>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</si>
  <si>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</si>
  <si>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</si>
  <si>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</si>
  <si>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</si>
  <si>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</si>
  <si>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</si>
  <si>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</si>
  <si>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</si>
  <si>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</si>
  <si>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</si>
  <si>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</si>
  <si>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</si>
  <si>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</si>
  <si>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</si>
  <si>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</si>
  <si>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</si>
  <si>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</si>
  <si>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</si>
  <si>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</si>
  <si>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</si>
  <si>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</si>
  <si>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</si>
  <si>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</si>
  <si>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</si>
  <si>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</si>
  <si>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</si>
  <si>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</si>
  <si>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</si>
  <si>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</si>
  <si>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</si>
  <si>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</si>
  <si>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</si>
  <si>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</si>
  <si>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</si>
  <si>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Апрель 2026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</si>
  <si>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</si>
  <si>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</si>
  <si>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Апрель 2026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</si>
  <si>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Апрель 2026 г.</t>
  </si>
  <si>
    <t>Прогнозная средневзвешенная свободная (нерегулируемая) цена на мощность на оптовом рынке (средневзвешенная цена за мощность) на Апрель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</si>
</sst>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8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7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E2" sqref="E2"/>
    </sheetView>
  </sheetViews>
  <sheetFormatPr defaultColWidth="9.109375" defaultRowHeight="18" x14ac:dyDescent="0.35"/>
  <cols>
    <col min="1" max="1" width="34.109375" style="157" customWidth="1"/>
    <col min="2" max="3" width="30.6640625" style="157" customWidth="1"/>
    <col min="4" max="4" width="39.5546875" style="157" customWidth="1"/>
    <col min="5" max="5" width="34.6640625" style="157" customWidth="1"/>
    <col min="6" max="6" width="26.33203125" style="157" customWidth="1"/>
    <col min="7" max="7" width="26.6640625" style="157" customWidth="1"/>
    <col min="8" max="8" width="70.88671875" style="3" customWidth="1"/>
    <col min="9" max="9" width="26.33203125" style="157" customWidth="1"/>
    <col min="10" max="10" width="26.6640625" style="157" customWidth="1"/>
    <col min="11" max="11" width="57.33203125" style="3" customWidth="1"/>
    <col min="12" max="12" width="26.33203125" style="157" customWidth="1"/>
    <col min="13" max="13" width="26.6640625" style="157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3971.47</v>
      </c>
      <c r="C7" s="30">
        <v>1845.92</v>
      </c>
      <c r="D7" s="30">
        <v>5.3629999999999995</v>
      </c>
      <c r="E7" s="31">
        <v>4.01</v>
      </c>
      <c r="F7" s="32">
        <v>720.14</v>
      </c>
      <c r="G7" s="30">
        <f>ROUND(IF(B7=0,0,B7+C7+F7+D7+E7),2)</f>
        <v>6546.9</v>
      </c>
      <c r="H7" s="33" t="str">
        <f>CONCATENATE(G7," = ",B7," + ",C7," + ",F7," + ",D7," + ",E7,)</f>
        <v>6546,9 = 3971,47 + 1845,92 + 720,14 + 5,363 + 4,01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3971.47</v>
      </c>
      <c r="C8" s="37">
        <v>2300.69</v>
      </c>
      <c r="D8" s="37">
        <v>5.3629999999999995</v>
      </c>
      <c r="E8" s="38">
        <v>4.01</v>
      </c>
      <c r="F8" s="39">
        <v>720.14</v>
      </c>
      <c r="G8" s="37">
        <f t="shared" ref="G8:G10" si="0">ROUND(IF(B8=0,0,B8+C8+F8+D8+E8),2)</f>
        <v>7001.67</v>
      </c>
      <c r="H8" s="40" t="str">
        <f t="shared" ref="H8:H9" si="1">CONCATENATE(G8," = ",B8," + ",C8," + ",F8," + ",D8," + ",E8,)</f>
        <v>7001,67 = 3971,47 + 2300,69 + 720,14 + 5,363 + 4,01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3971.47</v>
      </c>
      <c r="C9" s="37">
        <v>2730.67</v>
      </c>
      <c r="D9" s="37">
        <v>5.3629999999999995</v>
      </c>
      <c r="E9" s="38">
        <v>4.01</v>
      </c>
      <c r="F9" s="39">
        <v>720.14</v>
      </c>
      <c r="G9" s="37">
        <f t="shared" si="0"/>
        <v>7431.65</v>
      </c>
      <c r="H9" s="40" t="str">
        <f t="shared" si="1"/>
        <v>7431,65 = 3971,47 + 2730,67 + 720,14 + 5,363 + 4,01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3971.47</v>
      </c>
      <c r="C10" s="44">
        <v>3502.67</v>
      </c>
      <c r="D10" s="44">
        <v>5.3629999999999995</v>
      </c>
      <c r="E10" s="45">
        <v>4.01</v>
      </c>
      <c r="F10" s="46">
        <v>720.14</v>
      </c>
      <c r="G10" s="44">
        <f t="shared" si="0"/>
        <v>8203.65</v>
      </c>
      <c r="H10" s="47" t="str">
        <f>CONCATENATE(G10," = ",B10," + ",C10," + ",F10," + ",D10," + ",E10,)</f>
        <v>8203,65 = 3971,47 + 3502,67 + 720,14 + 5,363 + 4,01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3971.47</v>
      </c>
      <c r="C13" s="30">
        <v>0</v>
      </c>
      <c r="D13" s="30">
        <v>5.3629999999999995</v>
      </c>
      <c r="E13" s="31">
        <v>4.01</v>
      </c>
      <c r="F13" s="32">
        <v>282.97000000000003</v>
      </c>
      <c r="G13" s="30">
        <f>ROUND(IF(B13=0,0,B13+C13+F13+D13+E13),2)</f>
        <v>4263.8100000000004</v>
      </c>
      <c r="H13" s="54" t="str">
        <f>CONCATENATE(G13," = ",B13," + ",F13," + ",D13," + ",E13,)</f>
        <v>4263,81 = 3971,47 + 282,97 + 5,363 + 4,01</v>
      </c>
      <c r="I13" s="34">
        <v>282.97000000000003</v>
      </c>
      <c r="J13" s="30">
        <f>ROUND(IF(B13=0,0,B13+C13+D13+I13+E13),2)</f>
        <v>4263.8100000000004</v>
      </c>
      <c r="K13" s="55" t="str">
        <f>CONCATENATE(J13," = ",B13," + ",I13," + ",D13," + ",E13,)</f>
        <v>4263,81 = 3971,47 + 282,97 + 5,363 + 4,01</v>
      </c>
      <c r="L13" s="34">
        <v>282.97000000000003</v>
      </c>
      <c r="M13" s="30">
        <f>ROUND(IF(B13=0,0,B13+C13+D13+L13+E13),2)</f>
        <v>4263.8100000000004</v>
      </c>
      <c r="N13" s="31" t="str">
        <f>CONCATENATE(M13," = ",B13," + ",L13," + ",D13," + ",E13,)</f>
        <v>4263,81 = 3971,47 + 282,97 + 5,363 + 4,01</v>
      </c>
    </row>
    <row r="14" spans="1:14" x14ac:dyDescent="0.35">
      <c r="A14" s="35" t="s">
        <v>13</v>
      </c>
      <c r="B14" s="36">
        <f>$A$74</f>
        <v>3971.47</v>
      </c>
      <c r="C14" s="37">
        <v>0</v>
      </c>
      <c r="D14" s="37">
        <v>5.3629999999999995</v>
      </c>
      <c r="E14" s="38">
        <v>4.01</v>
      </c>
      <c r="F14" s="39">
        <v>282.97000000000003</v>
      </c>
      <c r="G14" s="37">
        <f t="shared" ref="G14:G16" si="2">ROUND(IF(B14=0,0,B14+C14+F14+D14+E14),2)</f>
        <v>4263.8100000000004</v>
      </c>
      <c r="H14" s="56" t="str">
        <f t="shared" ref="H14:H16" si="3">CONCATENATE(G14," = ",B14," + ",F14," + ",D14," + ",E14,)</f>
        <v>4263,81 = 3971,47 + 282,97 + 5,363 + 4,01</v>
      </c>
      <c r="I14" s="41">
        <v>282.97000000000003</v>
      </c>
      <c r="J14" s="37">
        <f t="shared" ref="J14:J16" si="4">ROUND(IF(B14=0,0,B14+C14+D14+I14+E14),2)</f>
        <v>4263.8100000000004</v>
      </c>
      <c r="K14" s="57" t="str">
        <f t="shared" ref="K14:K16" si="5">CONCATENATE(J14," = ",B14," + ",I14," + ",D14," + ",E14,)</f>
        <v>4263,81 = 3971,47 + 282,97 + 5,363 + 4,01</v>
      </c>
      <c r="L14" s="41">
        <v>282.97000000000003</v>
      </c>
      <c r="M14" s="37">
        <f>ROUND(IF(B14=0,0,B14+C14+D14+L14+E14),2)</f>
        <v>4263.8100000000004</v>
      </c>
      <c r="N14" s="38" t="str">
        <f t="shared" ref="N14:N16" si="6">CONCATENATE(M14," = ",B14," + ",L14," + ",D14," + ",E14,)</f>
        <v>4263,81 = 3971,47 + 282,97 + 5,363 + 4,01</v>
      </c>
    </row>
    <row r="15" spans="1:14" x14ac:dyDescent="0.35">
      <c r="A15" s="35" t="s">
        <v>14</v>
      </c>
      <c r="B15" s="36">
        <f>$A$74</f>
        <v>3971.47</v>
      </c>
      <c r="C15" s="37">
        <v>0</v>
      </c>
      <c r="D15" s="37">
        <v>5.3629999999999995</v>
      </c>
      <c r="E15" s="38">
        <v>4.01</v>
      </c>
      <c r="F15" s="39">
        <v>282.97000000000003</v>
      </c>
      <c r="G15" s="37">
        <f t="shared" si="2"/>
        <v>4263.8100000000004</v>
      </c>
      <c r="H15" s="56" t="str">
        <f t="shared" si="3"/>
        <v>4263,81 = 3971,47 + 282,97 + 5,363 + 4,01</v>
      </c>
      <c r="I15" s="41">
        <v>282.97000000000003</v>
      </c>
      <c r="J15" s="37">
        <f t="shared" si="4"/>
        <v>4263.8100000000004</v>
      </c>
      <c r="K15" s="57" t="str">
        <f t="shared" si="5"/>
        <v>4263,81 = 3971,47 + 282,97 + 5,363 + 4,01</v>
      </c>
      <c r="L15" s="41">
        <v>282.97000000000003</v>
      </c>
      <c r="M15" s="37">
        <f t="shared" ref="M15:M16" si="7">ROUND(IF(B15=0,0,B15+C15+D15+L15+E15),2)</f>
        <v>4263.8100000000004</v>
      </c>
      <c r="N15" s="38" t="str">
        <f t="shared" si="6"/>
        <v>4263,81 = 3971,47 + 282,97 + 5,363 + 4,01</v>
      </c>
    </row>
    <row r="16" spans="1:14" ht="18.600000000000001" thickBot="1" x14ac:dyDescent="0.4">
      <c r="A16" s="42" t="s">
        <v>15</v>
      </c>
      <c r="B16" s="43">
        <f>$A$74</f>
        <v>3971.47</v>
      </c>
      <c r="C16" s="44">
        <v>0</v>
      </c>
      <c r="D16" s="44">
        <v>5.3629999999999995</v>
      </c>
      <c r="E16" s="45">
        <v>4.01</v>
      </c>
      <c r="F16" s="46">
        <v>282.97000000000003</v>
      </c>
      <c r="G16" s="44">
        <f t="shared" si="2"/>
        <v>4263.8100000000004</v>
      </c>
      <c r="H16" s="58" t="str">
        <f t="shared" si="3"/>
        <v>4263,81 = 3971,47 + 282,97 + 5,363 + 4,01</v>
      </c>
      <c r="I16" s="48">
        <v>282.97000000000003</v>
      </c>
      <c r="J16" s="44">
        <f t="shared" si="4"/>
        <v>4263.8100000000004</v>
      </c>
      <c r="K16" s="59" t="str">
        <f t="shared" si="5"/>
        <v>4263,81 = 3971,47 + 282,97 + 5,363 + 4,01</v>
      </c>
      <c r="L16" s="48">
        <v>282.97000000000003</v>
      </c>
      <c r="M16" s="44">
        <f t="shared" si="7"/>
        <v>4263.8100000000004</v>
      </c>
      <c r="N16" s="45" t="str">
        <f t="shared" si="6"/>
        <v>4263,81 = 3971,47 + 282,97 + 5,363 + 4,01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3971.47</v>
      </c>
      <c r="C18" s="30">
        <v>0</v>
      </c>
      <c r="D18" s="30">
        <v>5.3629999999999995</v>
      </c>
      <c r="E18" s="31">
        <v>4.01</v>
      </c>
      <c r="F18" s="32">
        <v>426.69</v>
      </c>
      <c r="G18" s="30">
        <f>ROUND(IF(B18=0,0,B18+C18+F18+D18+E18),2)</f>
        <v>4407.53</v>
      </c>
      <c r="H18" s="54" t="str">
        <f>CONCATENATE(G18," = ",B18," + ",F18," + ",D18," + ",E18,)</f>
        <v>4407,53 = 3971,47 + 426,69 + 5,363 + 4,01</v>
      </c>
      <c r="I18" s="34">
        <v>426.69</v>
      </c>
      <c r="J18" s="30">
        <f>ROUND(IF(B18=0,0,B18+C18+D18+I18+E18),2)</f>
        <v>4407.53</v>
      </c>
      <c r="K18" s="55" t="str">
        <f>CONCATENATE(J18," = ",B18," + ",I18," + ",D18," + ",E18,)</f>
        <v>4407,53 = 3971,47 + 426,69 + 5,363 + 4,01</v>
      </c>
      <c r="L18" s="34">
        <v>426.69</v>
      </c>
      <c r="M18" s="30">
        <f>ROUND(IF(B18=0,0,B18+C18+D18+L18+E18),2)</f>
        <v>4407.53</v>
      </c>
      <c r="N18" s="31" t="str">
        <f>CONCATENATE(M18," = ",B18," + ",L18," + ",D18," + ",E18,)</f>
        <v>4407,53 = 3971,47 + 426,69 + 5,363 + 4,01</v>
      </c>
    </row>
    <row r="19" spans="1:14" x14ac:dyDescent="0.35">
      <c r="A19" s="35" t="s">
        <v>13</v>
      </c>
      <c r="B19" s="36">
        <f>$A$74</f>
        <v>3971.47</v>
      </c>
      <c r="C19" s="37">
        <v>0</v>
      </c>
      <c r="D19" s="37">
        <v>5.3629999999999995</v>
      </c>
      <c r="E19" s="38">
        <v>4.01</v>
      </c>
      <c r="F19" s="39">
        <v>426.69</v>
      </c>
      <c r="G19" s="37">
        <f>ROUND(IF(B19=0,0,B19+C19+F19+D19+E19),2)</f>
        <v>4407.53</v>
      </c>
      <c r="H19" s="56" t="str">
        <f t="shared" ref="H19:H20" si="8">CONCATENATE(G19," = ",B19," + ",F19," + ",D19," + ",E19,)</f>
        <v>4407,53 = 3971,47 + 426,69 + 5,363 + 4,01</v>
      </c>
      <c r="I19" s="41">
        <v>426.69</v>
      </c>
      <c r="J19" s="37">
        <f t="shared" ref="J19:J21" si="9">ROUND(IF(B19=0,0,B19+C19+D19+I19+E19),2)</f>
        <v>4407.53</v>
      </c>
      <c r="K19" s="57" t="str">
        <f t="shared" ref="K19:K21" si="10">CONCATENATE(J19," = ",B19," + ",I19," + ",D19," + ",E19,)</f>
        <v>4407,53 = 3971,47 + 426,69 + 5,363 + 4,01</v>
      </c>
      <c r="L19" s="41">
        <v>426.69</v>
      </c>
      <c r="M19" s="37">
        <f t="shared" ref="M19:M21" si="11">ROUND(IF(B19=0,0,B19+C19+D19+L19+E19),2)</f>
        <v>4407.53</v>
      </c>
      <c r="N19" s="38" t="str">
        <f t="shared" ref="N19:N21" si="12">CONCATENATE(M19," = ",B19," + ",L19," + ",D19," + ",E19,)</f>
        <v>4407,53 = 3971,47 + 426,69 + 5,363 + 4,01</v>
      </c>
    </row>
    <row r="20" spans="1:14" x14ac:dyDescent="0.35">
      <c r="A20" s="35" t="s">
        <v>14</v>
      </c>
      <c r="B20" s="36">
        <f>$A$74</f>
        <v>3971.47</v>
      </c>
      <c r="C20" s="37">
        <v>0</v>
      </c>
      <c r="D20" s="37">
        <v>5.3629999999999995</v>
      </c>
      <c r="E20" s="38">
        <v>4.01</v>
      </c>
      <c r="F20" s="39">
        <v>426.69</v>
      </c>
      <c r="G20" s="37">
        <f t="shared" ref="G20:G21" si="13">ROUND(IF(B20=0,0,B20+C20+F20+D20+E20),2)</f>
        <v>4407.53</v>
      </c>
      <c r="H20" s="56" t="str">
        <f t="shared" si="8"/>
        <v>4407,53 = 3971,47 + 426,69 + 5,363 + 4,01</v>
      </c>
      <c r="I20" s="41">
        <v>426.69</v>
      </c>
      <c r="J20" s="37">
        <f t="shared" si="9"/>
        <v>4407.53</v>
      </c>
      <c r="K20" s="57" t="str">
        <f t="shared" si="10"/>
        <v>4407,53 = 3971,47 + 426,69 + 5,363 + 4,01</v>
      </c>
      <c r="L20" s="41">
        <v>426.69</v>
      </c>
      <c r="M20" s="37">
        <f t="shared" si="11"/>
        <v>4407.53</v>
      </c>
      <c r="N20" s="38" t="str">
        <f t="shared" si="12"/>
        <v>4407,53 = 3971,47 + 426,69 + 5,363 + 4,01</v>
      </c>
    </row>
    <row r="21" spans="1:14" ht="18.600000000000001" thickBot="1" x14ac:dyDescent="0.4">
      <c r="A21" s="42" t="s">
        <v>15</v>
      </c>
      <c r="B21" s="43">
        <f>$A$74</f>
        <v>3971.47</v>
      </c>
      <c r="C21" s="44">
        <v>0</v>
      </c>
      <c r="D21" s="44">
        <v>5.3629999999999995</v>
      </c>
      <c r="E21" s="45">
        <v>4.01</v>
      </c>
      <c r="F21" s="46">
        <v>426.69</v>
      </c>
      <c r="G21" s="44">
        <f t="shared" si="13"/>
        <v>4407.53</v>
      </c>
      <c r="H21" s="58" t="str">
        <f>CONCATENATE(G21," = ",B21," + ",F21," + ",D21," + ",E21,)</f>
        <v>4407,53 = 3971,47 + 426,69 + 5,363 + 4,01</v>
      </c>
      <c r="I21" s="48">
        <v>426.69</v>
      </c>
      <c r="J21" s="44">
        <f t="shared" si="9"/>
        <v>4407.53</v>
      </c>
      <c r="K21" s="59" t="str">
        <f t="shared" si="10"/>
        <v>4407,53 = 3971,47 + 426,69 + 5,363 + 4,01</v>
      </c>
      <c r="L21" s="48">
        <v>426.69</v>
      </c>
      <c r="M21" s="44">
        <f t="shared" si="11"/>
        <v>4407.53</v>
      </c>
      <c r="N21" s="45" t="str">
        <f t="shared" si="12"/>
        <v>4407,53 = 3971,47 + 426,69 + 5,363 + 4,01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2161.8200000000002</v>
      </c>
      <c r="C26" s="37">
        <v>1845.92</v>
      </c>
      <c r="D26" s="37">
        <v>5.3629999999999995</v>
      </c>
      <c r="E26" s="38">
        <v>4.01</v>
      </c>
      <c r="F26" s="39">
        <v>720.14</v>
      </c>
      <c r="G26" s="37">
        <f>ROUND(IF(B26=0,0,B26+C26+F26+D26+E26),2)</f>
        <v>4737.25</v>
      </c>
      <c r="H26" s="40" t="str">
        <f>CONCATENATE(G26," = ",B26," + ",C26," + ",F26," + ",D26," + ",E26,)</f>
        <v>4737,25 = 2161,82 + 1845,92 + 720,14 + 5,363 + 4,01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2161.8200000000002</v>
      </c>
      <c r="C27" s="37">
        <v>2300.69</v>
      </c>
      <c r="D27" s="37">
        <v>5.3629999999999995</v>
      </c>
      <c r="E27" s="38">
        <v>4.01</v>
      </c>
      <c r="F27" s="39">
        <v>720.14</v>
      </c>
      <c r="G27" s="37">
        <f t="shared" ref="G27:G50" si="14">ROUND(IF(B27=0,0,B27+C27+F27+D27+E27),2)</f>
        <v>5192.0200000000004</v>
      </c>
      <c r="H27" s="40" t="str">
        <f t="shared" ref="H27:H50" si="15">CONCATENATE(G27," = ",B27," + ",C27," + ",F27," + ",D27," + ",E27,)</f>
        <v>5192,02 = 2161,82 + 2300,69 + 720,14 + 5,363 + 4,01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2161.8200000000002</v>
      </c>
      <c r="C28" s="37">
        <v>2730.67</v>
      </c>
      <c r="D28" s="37">
        <v>5.3629999999999995</v>
      </c>
      <c r="E28" s="38">
        <v>4.01</v>
      </c>
      <c r="F28" s="39">
        <v>720.14</v>
      </c>
      <c r="G28" s="37">
        <f t="shared" si="14"/>
        <v>5622</v>
      </c>
      <c r="H28" s="40" t="str">
        <f t="shared" si="15"/>
        <v>5622 = 2161,82 + 2730,67 + 720,14 + 5,363 + 4,01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2161.8200000000002</v>
      </c>
      <c r="C29" s="37">
        <v>3502.67</v>
      </c>
      <c r="D29" s="37">
        <v>5.3629999999999995</v>
      </c>
      <c r="E29" s="38">
        <v>4.01</v>
      </c>
      <c r="F29" s="39">
        <v>720.14</v>
      </c>
      <c r="G29" s="37">
        <f t="shared" si="14"/>
        <v>6394</v>
      </c>
      <c r="H29" s="40" t="str">
        <f t="shared" si="15"/>
        <v>6394 = 2161,82 + 3502,67 + 720,14 + 5,363 + 4,01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4148.63</v>
      </c>
      <c r="C31" s="37">
        <v>1845.92</v>
      </c>
      <c r="D31" s="37">
        <v>5.3629999999999995</v>
      </c>
      <c r="E31" s="38">
        <v>4.01</v>
      </c>
      <c r="F31" s="39">
        <v>720.14</v>
      </c>
      <c r="G31" s="37">
        <f>ROUND(IF(B31=0,0,B31+C31+F31+D31+E31),2)</f>
        <v>6724.06</v>
      </c>
      <c r="H31" s="40" t="str">
        <f>CONCATENATE(G31," = ",B31," + ",C31," + ",F31," + ",D31," + ",E31,)</f>
        <v>6724,06 = 4148,63 + 1845,92 + 720,14 + 5,363 + 4,01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4148.63</v>
      </c>
      <c r="C32" s="37">
        <v>2300.69</v>
      </c>
      <c r="D32" s="37">
        <v>5.3629999999999995</v>
      </c>
      <c r="E32" s="38">
        <v>4.01</v>
      </c>
      <c r="F32" s="39">
        <v>720.14</v>
      </c>
      <c r="G32" s="37">
        <f t="shared" si="14"/>
        <v>7178.83</v>
      </c>
      <c r="H32" s="40" t="str">
        <f t="shared" si="15"/>
        <v>7178,83 = 4148,63 + 2300,69 + 720,14 + 5,363 + 4,01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4148.63</v>
      </c>
      <c r="C33" s="37">
        <v>2730.67</v>
      </c>
      <c r="D33" s="37">
        <v>5.3629999999999995</v>
      </c>
      <c r="E33" s="38">
        <v>4.01</v>
      </c>
      <c r="F33" s="39">
        <v>720.14</v>
      </c>
      <c r="G33" s="37">
        <f t="shared" si="14"/>
        <v>7608.81</v>
      </c>
      <c r="H33" s="40" t="str">
        <f t="shared" si="15"/>
        <v>7608,81 = 4148,63 + 2730,67 + 720,14 + 5,363 + 4,01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4148.63</v>
      </c>
      <c r="C34" s="37">
        <v>3502.67</v>
      </c>
      <c r="D34" s="37">
        <v>5.3629999999999995</v>
      </c>
      <c r="E34" s="38">
        <v>4.01</v>
      </c>
      <c r="F34" s="39">
        <v>720.14</v>
      </c>
      <c r="G34" s="37">
        <f t="shared" si="14"/>
        <v>8380.81</v>
      </c>
      <c r="H34" s="40" t="str">
        <f t="shared" si="15"/>
        <v>8380,81 = 4148,63 + 3502,67 + 720,14 + 5,363 + 4,01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11044.54</v>
      </c>
      <c r="C36" s="37">
        <v>1845.92</v>
      </c>
      <c r="D36" s="37">
        <v>5.3629999999999995</v>
      </c>
      <c r="E36" s="38">
        <v>4.01</v>
      </c>
      <c r="F36" s="39">
        <v>720.14</v>
      </c>
      <c r="G36" s="37">
        <f t="shared" si="14"/>
        <v>13619.97</v>
      </c>
      <c r="H36" s="40" t="str">
        <f t="shared" si="15"/>
        <v>13619,97 = 11044,54 + 1845,92 + 720,14 + 5,363 + 4,01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11044.54</v>
      </c>
      <c r="C37" s="37">
        <v>2300.69</v>
      </c>
      <c r="D37" s="37">
        <v>5.3629999999999995</v>
      </c>
      <c r="E37" s="38">
        <v>4.01</v>
      </c>
      <c r="F37" s="39">
        <v>720.14</v>
      </c>
      <c r="G37" s="37">
        <f t="shared" si="14"/>
        <v>14074.74</v>
      </c>
      <c r="H37" s="40" t="str">
        <f t="shared" si="15"/>
        <v>14074,74 = 11044,54 + 2300,69 + 720,14 + 5,363 + 4,01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11044.54</v>
      </c>
      <c r="C38" s="37">
        <v>2730.67</v>
      </c>
      <c r="D38" s="37">
        <v>5.3629999999999995</v>
      </c>
      <c r="E38" s="38">
        <v>4.01</v>
      </c>
      <c r="F38" s="39">
        <v>720.14</v>
      </c>
      <c r="G38" s="37">
        <f t="shared" si="14"/>
        <v>14504.72</v>
      </c>
      <c r="H38" s="40" t="str">
        <f t="shared" si="15"/>
        <v>14504,72 = 11044,54 + 2730,67 + 720,14 + 5,363 + 4,01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11044.54</v>
      </c>
      <c r="C39" s="37">
        <v>3502.67</v>
      </c>
      <c r="D39" s="37">
        <v>5.3629999999999995</v>
      </c>
      <c r="E39" s="38">
        <v>4.01</v>
      </c>
      <c r="F39" s="39">
        <v>720.14</v>
      </c>
      <c r="G39" s="37">
        <f t="shared" si="14"/>
        <v>15276.72</v>
      </c>
      <c r="H39" s="40" t="str">
        <f t="shared" si="15"/>
        <v>15276,72 = 11044,54 + 3502,67 + 720,14 + 5,363 + 4,01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80"/>
      <c r="C40" s="37"/>
      <c r="D40" s="37"/>
      <c r="E40" s="38"/>
      <c r="F40" s="77"/>
      <c r="G40" s="37"/>
      <c r="H40" s="40"/>
      <c r="I40" s="81"/>
      <c r="J40" s="37"/>
      <c r="K40" s="40"/>
      <c r="L40" s="81"/>
      <c r="M40" s="37"/>
      <c r="N40" s="40"/>
    </row>
    <row r="41" spans="1:14" ht="17.25" customHeight="1" x14ac:dyDescent="0.35">
      <c r="A41" s="75" t="s">
        <v>21</v>
      </c>
      <c r="B41" s="80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2161.8200000000002</v>
      </c>
      <c r="C42" s="37">
        <v>1845.92</v>
      </c>
      <c r="D42" s="37">
        <v>5.3629999999999995</v>
      </c>
      <c r="E42" s="38">
        <v>4.01</v>
      </c>
      <c r="F42" s="39">
        <v>720.14</v>
      </c>
      <c r="G42" s="37">
        <f t="shared" si="14"/>
        <v>4737.25</v>
      </c>
      <c r="H42" s="40" t="str">
        <f t="shared" si="15"/>
        <v>4737,25 = 2161,82 + 1845,92 + 720,14 + 5,363 + 4,01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2161.8200000000002</v>
      </c>
      <c r="C43" s="37">
        <v>2300.69</v>
      </c>
      <c r="D43" s="37">
        <v>5.3629999999999995</v>
      </c>
      <c r="E43" s="38">
        <v>4.01</v>
      </c>
      <c r="F43" s="39">
        <v>720.14</v>
      </c>
      <c r="G43" s="37">
        <f t="shared" si="14"/>
        <v>5192.0200000000004</v>
      </c>
      <c r="H43" s="40" t="str">
        <f t="shared" si="15"/>
        <v>5192,02 = 2161,82 + 2300,69 + 720,14 + 5,363 + 4,01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2161.8200000000002</v>
      </c>
      <c r="C44" s="37">
        <v>2730.67</v>
      </c>
      <c r="D44" s="37">
        <v>5.3629999999999995</v>
      </c>
      <c r="E44" s="38">
        <v>4.01</v>
      </c>
      <c r="F44" s="39">
        <v>720.14</v>
      </c>
      <c r="G44" s="37">
        <f>ROUND(IF(B44=0,0,B44+C44+F44+D44+E44),2)</f>
        <v>5622</v>
      </c>
      <c r="H44" s="40" t="str">
        <f t="shared" si="15"/>
        <v>5622 = 2161,82 + 2730,67 + 720,14 + 5,363 + 4,01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2161.8200000000002</v>
      </c>
      <c r="C45" s="37">
        <v>3502.67</v>
      </c>
      <c r="D45" s="37">
        <v>5.3629999999999995</v>
      </c>
      <c r="E45" s="38">
        <v>4.01</v>
      </c>
      <c r="F45" s="39">
        <v>720.14</v>
      </c>
      <c r="G45" s="37">
        <f t="shared" si="14"/>
        <v>6394</v>
      </c>
      <c r="H45" s="40" t="str">
        <f t="shared" si="15"/>
        <v>6394 = 2161,82 + 3502,67 + 720,14 + 5,363 + 4,01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6762.33</v>
      </c>
      <c r="C47" s="37">
        <v>1845.92</v>
      </c>
      <c r="D47" s="37">
        <v>5.3629999999999995</v>
      </c>
      <c r="E47" s="38">
        <v>4.01</v>
      </c>
      <c r="F47" s="39">
        <v>720.14</v>
      </c>
      <c r="G47" s="37">
        <f t="shared" si="14"/>
        <v>9337.76</v>
      </c>
      <c r="H47" s="40" t="str">
        <f t="shared" si="15"/>
        <v>9337,76 = 6762,33 + 1845,92 + 720,14 + 5,363 + 4,01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6762.33</v>
      </c>
      <c r="C48" s="37">
        <v>2300.69</v>
      </c>
      <c r="D48" s="37">
        <v>5.3629999999999995</v>
      </c>
      <c r="E48" s="38">
        <v>4.01</v>
      </c>
      <c r="F48" s="39">
        <v>720.14</v>
      </c>
      <c r="G48" s="37">
        <f t="shared" si="14"/>
        <v>9792.5300000000007</v>
      </c>
      <c r="H48" s="40" t="str">
        <f t="shared" si="15"/>
        <v>9792,53 = 6762,33 + 2300,69 + 720,14 + 5,363 + 4,01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6762.33</v>
      </c>
      <c r="C49" s="37">
        <v>2730.67</v>
      </c>
      <c r="D49" s="37">
        <v>5.3629999999999995</v>
      </c>
      <c r="E49" s="38">
        <v>4.01</v>
      </c>
      <c r="F49" s="39">
        <v>720.14</v>
      </c>
      <c r="G49" s="37">
        <f t="shared" si="14"/>
        <v>10222.51</v>
      </c>
      <c r="H49" s="40" t="str">
        <f t="shared" si="15"/>
        <v>10222,51 = 6762,33 + 2730,67 + 720,14 + 5,363 + 4,01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6762.33</v>
      </c>
      <c r="C50" s="44">
        <v>3502.67</v>
      </c>
      <c r="D50" s="44">
        <v>5.3629999999999995</v>
      </c>
      <c r="E50" s="45">
        <v>4.01</v>
      </c>
      <c r="F50" s="46">
        <v>720.14</v>
      </c>
      <c r="G50" s="44">
        <f t="shared" si="14"/>
        <v>10994.51</v>
      </c>
      <c r="H50" s="47" t="str">
        <f t="shared" si="15"/>
        <v>10994,51 = 6762,33 + 3502,67 + 720,14 + 5,363 + 4,01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2" t="s">
        <v>26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 ht="17.25" customHeight="1" x14ac:dyDescent="0.35">
      <c r="A52" s="28" t="s">
        <v>27</v>
      </c>
      <c r="B52" s="83"/>
      <c r="C52" s="84"/>
      <c r="D52" s="84"/>
      <c r="E52" s="85"/>
      <c r="F52" s="86"/>
      <c r="G52" s="84"/>
      <c r="H52" s="85"/>
      <c r="I52" s="87"/>
      <c r="J52" s="88"/>
      <c r="K52" s="89"/>
      <c r="L52" s="90"/>
      <c r="M52" s="88"/>
      <c r="N52" s="89"/>
    </row>
    <row r="53" spans="1:14" ht="17.25" customHeight="1" x14ac:dyDescent="0.35">
      <c r="A53" s="35" t="s">
        <v>12</v>
      </c>
      <c r="B53" s="36">
        <f>$A$76</f>
        <v>2248.21</v>
      </c>
      <c r="C53" s="91">
        <v>1845.92</v>
      </c>
      <c r="D53" s="37">
        <v>5.3629999999999995</v>
      </c>
      <c r="E53" s="38"/>
      <c r="F53" s="39">
        <v>720.14</v>
      </c>
      <c r="G53" s="37">
        <f>ROUND(IF(B53=0,0,B53+C53+F53+D53),2)</f>
        <v>4819.63</v>
      </c>
      <c r="H53" s="40" t="str">
        <f>CONCATENATE(G53," = ",B53," + ",C53," + ",F53," + ",D53,)</f>
        <v>4819,63 = 2248,21 + 1845,92 + 720,14 + 5,363</v>
      </c>
      <c r="I53" s="41">
        <v>426.69</v>
      </c>
      <c r="J53" s="37">
        <f>ROUND(IF(B53=0,0,B53+C53+D53+I53),2)</f>
        <v>4526.18</v>
      </c>
      <c r="K53" s="40" t="str">
        <f>CONCATENATE(J53," = ",B53," + ",C53," + ",I53," + ",D53,)</f>
        <v>4526,18 = 2248,21 + 1845,92 + 426,69 + 5,363</v>
      </c>
      <c r="L53" s="41">
        <v>414.13</v>
      </c>
      <c r="M53" s="37">
        <f>ROUND(IF(B53=0,0,B53+C53+D53+L53),2)</f>
        <v>4513.62</v>
      </c>
      <c r="N53" s="40" t="str">
        <f>CONCATENATE(M53," = ",B53," + ",C53," + ",L53," + ",D53,)</f>
        <v>4513,62 = 2248,21 + 1845,92 + 414,13 + 5,363</v>
      </c>
    </row>
    <row r="54" spans="1:14" ht="17.25" customHeight="1" x14ac:dyDescent="0.35">
      <c r="A54" s="35" t="s">
        <v>13</v>
      </c>
      <c r="B54" s="36">
        <f>$A$76</f>
        <v>2248.21</v>
      </c>
      <c r="C54" s="91">
        <v>2300.69</v>
      </c>
      <c r="D54" s="37">
        <v>5.3629999999999995</v>
      </c>
      <c r="E54" s="38"/>
      <c r="F54" s="39">
        <v>720.14</v>
      </c>
      <c r="G54" s="37">
        <f>ROUND(IF(B54=0,0,B54+C54+F54+D54),2)</f>
        <v>5274.4</v>
      </c>
      <c r="H54" s="40" t="str">
        <f>CONCATENATE(G54," = ",B54," + ",C54," + ",F54," + ",D54,)</f>
        <v>5274,4 = 2248,21 + 2300,69 + 720,14 + 5,363</v>
      </c>
      <c r="I54" s="41">
        <v>426.69</v>
      </c>
      <c r="J54" s="37">
        <f>ROUND(IF(B54=0,0,B54+C54+D54+I54),2)</f>
        <v>4980.95</v>
      </c>
      <c r="K54" s="40" t="str">
        <f>CONCATENATE(J54," = ",B54," + ",C54," + ",I54," + ",D54,)</f>
        <v>4980,95 = 2248,21 + 2300,69 + 426,69 + 5,363</v>
      </c>
      <c r="L54" s="41">
        <v>414.13</v>
      </c>
      <c r="M54" s="37">
        <f>ROUND(IF(B54=0,0,B54+C54+D54+L54),2)</f>
        <v>4968.3900000000003</v>
      </c>
      <c r="N54" s="40" t="str">
        <f>CONCATENATE(M54," = ",B54," + ",C54," + ",L54," + ",D54,)</f>
        <v>4968,39 = 2248,21 + 2300,69 + 414,13 + 5,363</v>
      </c>
    </row>
    <row r="55" spans="1:14" ht="17.25" customHeight="1" x14ac:dyDescent="0.35">
      <c r="A55" s="35" t="s">
        <v>14</v>
      </c>
      <c r="B55" s="36">
        <f>$A$76</f>
        <v>2248.21</v>
      </c>
      <c r="C55" s="91">
        <v>2730.67</v>
      </c>
      <c r="D55" s="37">
        <v>5.3629999999999995</v>
      </c>
      <c r="E55" s="38"/>
      <c r="F55" s="39">
        <v>720.14</v>
      </c>
      <c r="G55" s="37">
        <f>ROUND(IF(B55=0,0,B55+C55+F55+D55),2)</f>
        <v>5704.38</v>
      </c>
      <c r="H55" s="40" t="str">
        <f>CONCATENATE(G55," = ",B55," + ",C55," + ",F55," + ",D55,)</f>
        <v>5704,38 = 2248,21 + 2730,67 + 720,14 + 5,363</v>
      </c>
      <c r="I55" s="41">
        <v>426.69</v>
      </c>
      <c r="J55" s="37">
        <f>ROUND(IF(B55=0,0,B55+C55+D55+I55),2)</f>
        <v>5410.93</v>
      </c>
      <c r="K55" s="40" t="str">
        <f>CONCATENATE(J55," = ",B55," + ",C55," + ",I55," + ",D55,)</f>
        <v>5410,93 = 2248,21 + 2730,67 + 426,69 + 5,363</v>
      </c>
      <c r="L55" s="41">
        <v>414.13</v>
      </c>
      <c r="M55" s="37">
        <f>ROUND(IF(B55=0,0,B55+C55+D55+L55),2)</f>
        <v>5398.37</v>
      </c>
      <c r="N55" s="40" t="str">
        <f>CONCATENATE(M55," = ",B55," + ",C55," + ",L55," + ",D55,)</f>
        <v>5398,37 = 2248,21 + 2730,67 + 414,13 + 5,363</v>
      </c>
    </row>
    <row r="56" spans="1:14" ht="17.25" customHeight="1" x14ac:dyDescent="0.35">
      <c r="A56" s="35" t="s">
        <v>15</v>
      </c>
      <c r="B56" s="36">
        <f>$A$76</f>
        <v>2248.21</v>
      </c>
      <c r="C56" s="91">
        <v>3502.67</v>
      </c>
      <c r="D56" s="37">
        <v>5.3629999999999995</v>
      </c>
      <c r="E56" s="38"/>
      <c r="F56" s="39">
        <v>720.14</v>
      </c>
      <c r="G56" s="37">
        <f>ROUND(IF(B56=0,0,B56+C56+F56+D56),2)</f>
        <v>6476.38</v>
      </c>
      <c r="H56" s="40" t="str">
        <f>CONCATENATE(G56," = ",B56," + ",C56," + ",F56," + ",D56,)</f>
        <v>6476,38 = 2248,21 + 3502,67 + 720,14 + 5,363</v>
      </c>
      <c r="I56" s="41">
        <v>426.69</v>
      </c>
      <c r="J56" s="37">
        <f>ROUND(IF(B56=0,0,B56+C56+D56+I56),2)</f>
        <v>6182.93</v>
      </c>
      <c r="K56" s="40" t="str">
        <f>CONCATENATE(J56," = ",B56," + ",C56," + ",I56," + ",D56,)</f>
        <v>6182,93 = 2248,21 + 3502,67 + 426,69 + 5,363</v>
      </c>
      <c r="L56" s="41">
        <v>414.13</v>
      </c>
      <c r="M56" s="37">
        <f>ROUND(IF(B56=0,0,B56+C56+D56+L56),2)</f>
        <v>6170.37</v>
      </c>
      <c r="N56" s="40" t="str">
        <f>CONCATENATE(M56," = ",B56," + ",C56," + ",L56," + ",D56,)</f>
        <v>6170,37 = 2248,21 + 3502,67 + 414,13 + 5,363</v>
      </c>
    </row>
    <row r="57" spans="1:14" ht="17.25" customHeight="1" thickBot="1" x14ac:dyDescent="0.4">
      <c r="A57" s="42" t="s">
        <v>28</v>
      </c>
      <c r="B57" s="43">
        <f>A78</f>
        <v>1103171.45</v>
      </c>
      <c r="C57" s="92"/>
      <c r="D57" s="93"/>
      <c r="E57" s="45">
        <v>2568.56</v>
      </c>
      <c r="F57" s="46"/>
      <c r="G57" s="44">
        <f>ROUND(IF(B57=0,0,B57+C57+F57+D57+E57),2)</f>
        <v>1105740.01</v>
      </c>
      <c r="H57" s="47" t="str">
        <f>CONCATENATE(G57," = ",B57," + ",E57,)</f>
        <v>1105740,01 = 1103171,45 + 2568,56</v>
      </c>
      <c r="I57" s="48"/>
      <c r="J57" s="44">
        <f>ROUND(IF(B57=0,0,B57+C57+D57+I57+E57),2)</f>
        <v>1105740.01</v>
      </c>
      <c r="K57" s="47" t="str">
        <f>CONCATENATE(J57," = ",B57," + ",E57,)</f>
        <v>1105740,01 = 1103171,45 + 2568,56</v>
      </c>
      <c r="L57" s="48"/>
      <c r="M57" s="44">
        <f>ROUND(IF(B57=0,0,B57+C57+D57+L57+E57),2)</f>
        <v>1105740.01</v>
      </c>
      <c r="N57" s="47" t="str">
        <f>CONCATENATE(M57," = ",B57," + ",E57,)</f>
        <v>1105740,01 = 1103171,45 + 2568,56</v>
      </c>
    </row>
    <row r="58" spans="1:14" ht="17.25" customHeight="1" thickBot="1" x14ac:dyDescent="0.4">
      <c r="A58" s="82" t="s">
        <v>29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</row>
    <row r="59" spans="1:14" ht="17.25" customHeight="1" x14ac:dyDescent="0.35">
      <c r="A59" s="28" t="s">
        <v>27</v>
      </c>
      <c r="B59" s="83"/>
      <c r="C59" s="84"/>
      <c r="D59" s="84"/>
      <c r="E59" s="85"/>
      <c r="F59" s="86"/>
      <c r="G59" s="84"/>
      <c r="H59" s="85"/>
      <c r="I59" s="87"/>
      <c r="J59" s="88"/>
      <c r="K59" s="89"/>
      <c r="L59" s="87"/>
      <c r="M59" s="88"/>
      <c r="N59" s="89"/>
    </row>
    <row r="60" spans="1:14" ht="17.25" customHeight="1" x14ac:dyDescent="0.35">
      <c r="A60" s="35" t="s">
        <v>12</v>
      </c>
      <c r="B60" s="36">
        <f>$A$76</f>
        <v>2248.21</v>
      </c>
      <c r="C60" s="91">
        <v>221.53</v>
      </c>
      <c r="D60" s="37">
        <v>5.3629999999999995</v>
      </c>
      <c r="E60" s="38"/>
      <c r="F60" s="39">
        <v>720.14</v>
      </c>
      <c r="G60" s="37">
        <f t="shared" ref="G60:G64" si="16">ROUND(IF(B60=0,0,B60+C60+F60+D60),2)</f>
        <v>3195.24</v>
      </c>
      <c r="H60" s="40" t="str">
        <f>CONCATENATE(G60," = ",B60," + ",C60," + ",F60," + ",D60,)</f>
        <v>3195,24 = 2248,21 + 221,53 + 720,14 + 5,363</v>
      </c>
      <c r="I60" s="41">
        <v>426.69</v>
      </c>
      <c r="J60" s="37">
        <f t="shared" ref="J60:J64" si="17">ROUND(IF(B60=0,0,B60+C60+D60+I60),2)</f>
        <v>2901.79</v>
      </c>
      <c r="K60" s="40" t="str">
        <f>CONCATENATE(J60," = ",B60," + ",C60," + ",I60," + ",D60,)</f>
        <v>2901,79 = 2248,21 + 221,53 + 426,69 + 5,363</v>
      </c>
      <c r="L60" s="41">
        <v>414.13</v>
      </c>
      <c r="M60" s="37">
        <f t="shared" ref="M60:M64" si="18">ROUND(IF(B60=0,0,B60+C60+D60+L60),2)</f>
        <v>2889.23</v>
      </c>
      <c r="N60" s="40" t="str">
        <f>CONCATENATE(M60," = ",B60," + ",C60," + ",L60," + ",D60,)</f>
        <v>2889,23 = 2248,21 + 221,53 + 414,13 + 5,363</v>
      </c>
    </row>
    <row r="61" spans="1:14" ht="17.25" customHeight="1" x14ac:dyDescent="0.35">
      <c r="A61" s="35" t="s">
        <v>13</v>
      </c>
      <c r="B61" s="36">
        <f>$A$76</f>
        <v>2248.21</v>
      </c>
      <c r="C61" s="91">
        <v>320.3</v>
      </c>
      <c r="D61" s="37">
        <v>5.3629999999999995</v>
      </c>
      <c r="E61" s="38"/>
      <c r="F61" s="39">
        <v>720.14</v>
      </c>
      <c r="G61" s="37">
        <f t="shared" si="16"/>
        <v>3294.01</v>
      </c>
      <c r="H61" s="40" t="str">
        <f>CONCATENATE(G61," = ",B61," + ",C61," + ",F61," + ",D61,)</f>
        <v>3294,01 = 2248,21 + 320,3 + 720,14 + 5,363</v>
      </c>
      <c r="I61" s="41">
        <v>426.69</v>
      </c>
      <c r="J61" s="37">
        <f t="shared" si="17"/>
        <v>3000.56</v>
      </c>
      <c r="K61" s="40" t="str">
        <f>CONCATENATE(J61," = ",B61," + ",C61," + ",I61," + ",D61,)</f>
        <v>3000,56 = 2248,21 + 320,3 + 426,69 + 5,363</v>
      </c>
      <c r="L61" s="41">
        <v>414.13</v>
      </c>
      <c r="M61" s="37">
        <f t="shared" si="18"/>
        <v>2988</v>
      </c>
      <c r="N61" s="40" t="str">
        <f>CONCATENATE(M61," = ",B61," + ",C61," + ",L61," + ",D61,)</f>
        <v>2988 = 2248,21 + 320,3 + 414,13 + 5,363</v>
      </c>
    </row>
    <row r="62" spans="1:14" ht="17.25" customHeight="1" x14ac:dyDescent="0.35">
      <c r="A62" s="35" t="s">
        <v>14</v>
      </c>
      <c r="B62" s="36">
        <f>$A$76</f>
        <v>2248.21</v>
      </c>
      <c r="C62" s="91">
        <v>512.03</v>
      </c>
      <c r="D62" s="37">
        <v>5.3629999999999995</v>
      </c>
      <c r="E62" s="38"/>
      <c r="F62" s="39">
        <v>720.14</v>
      </c>
      <c r="G62" s="37">
        <f t="shared" si="16"/>
        <v>3485.74</v>
      </c>
      <c r="H62" s="40" t="str">
        <f>CONCATENATE(G62," = ",B62," + ",C62," + ",F62," + ",D62,)</f>
        <v>3485,74 = 2248,21 + 512,03 + 720,14 + 5,363</v>
      </c>
      <c r="I62" s="41">
        <v>426.69</v>
      </c>
      <c r="J62" s="37">
        <f t="shared" si="17"/>
        <v>3192.29</v>
      </c>
      <c r="K62" s="40" t="str">
        <f>CONCATENATE(J62," = ",B62," + ",C62," + ",I62," + ",D62,)</f>
        <v>3192,29 = 2248,21 + 512,03 + 426,69 + 5,363</v>
      </c>
      <c r="L62" s="41">
        <v>414.13</v>
      </c>
      <c r="M62" s="37">
        <f t="shared" si="18"/>
        <v>3179.73</v>
      </c>
      <c r="N62" s="40" t="str">
        <f>CONCATENATE(M62," = ",B62," + ",C62," + ",L62," + ",D62,)</f>
        <v>3179,73 = 2248,21 + 512,03 + 414,13 + 5,363</v>
      </c>
    </row>
    <row r="63" spans="1:14" ht="17.25" customHeight="1" x14ac:dyDescent="0.35">
      <c r="A63" s="35" t="s">
        <v>15</v>
      </c>
      <c r="B63" s="36">
        <f>$A$76</f>
        <v>2248.21</v>
      </c>
      <c r="C63" s="91">
        <v>876.56</v>
      </c>
      <c r="D63" s="37">
        <v>5.3629999999999995</v>
      </c>
      <c r="E63" s="38"/>
      <c r="F63" s="39">
        <v>720.14</v>
      </c>
      <c r="G63" s="37">
        <f t="shared" si="16"/>
        <v>3850.27</v>
      </c>
      <c r="H63" s="40" t="str">
        <f>CONCATENATE(G63," = ",B63," + ",C63," + ",F63," + ",D63,)</f>
        <v>3850,27 = 2248,21 + 876,56 + 720,14 + 5,363</v>
      </c>
      <c r="I63" s="41">
        <v>426.69</v>
      </c>
      <c r="J63" s="37">
        <f t="shared" si="17"/>
        <v>3556.82</v>
      </c>
      <c r="K63" s="40" t="str">
        <f>CONCATENATE(J63," = ",B63," + ",C63," + ",I63," + ",D63,)</f>
        <v>3556,82 = 2248,21 + 876,56 + 426,69 + 5,363</v>
      </c>
      <c r="L63" s="41">
        <v>414.13</v>
      </c>
      <c r="M63" s="37">
        <f t="shared" si="18"/>
        <v>3544.26</v>
      </c>
      <c r="N63" s="40" t="str">
        <f>CONCATENATE(M63," = ",B63," + ",C63," + ",L63," + ",D63,)</f>
        <v>3544,26 = 2248,21 + 876,56 + 414,13 + 5,363</v>
      </c>
    </row>
    <row r="64" spans="1:14" ht="17.25" customHeight="1" x14ac:dyDescent="0.35">
      <c r="A64" s="35" t="s">
        <v>30</v>
      </c>
      <c r="B64" s="36">
        <f>$A$76</f>
        <v>2248.21</v>
      </c>
      <c r="C64" s="91">
        <v>0</v>
      </c>
      <c r="D64" s="37">
        <v>5.3629999999999995</v>
      </c>
      <c r="E64" s="38"/>
      <c r="F64" s="39">
        <v>720.14</v>
      </c>
      <c r="G64" s="37">
        <f t="shared" si="16"/>
        <v>2973.71</v>
      </c>
      <c r="H64" s="40" t="str">
        <f>CONCATENATE(G64," = ",B64," + ",C64," + ",F64," + ",D64,)</f>
        <v>2973,71 = 2248,21 + 0 + 720,14 + 5,363</v>
      </c>
      <c r="I64" s="41">
        <v>426.69</v>
      </c>
      <c r="J64" s="37">
        <f t="shared" si="17"/>
        <v>2680.26</v>
      </c>
      <c r="K64" s="40" t="str">
        <f>CONCATENATE(J64," = ",B64," + ",C64," + ",I64," + ",D64,)</f>
        <v>2680,26 = 2248,21 + 0 + 426,69 + 5,363</v>
      </c>
      <c r="L64" s="41">
        <v>414.13</v>
      </c>
      <c r="M64" s="37">
        <f t="shared" si="18"/>
        <v>2667.7</v>
      </c>
      <c r="N64" s="40" t="str">
        <f>CONCATENATE(M64," = ",B64," + ",C64," + ",L64," + ",D64,)</f>
        <v>2667,7 = 2248,21 + 0 + 414,13 + 5,363</v>
      </c>
    </row>
    <row r="65" spans="1:33" ht="17.25" customHeight="1" x14ac:dyDescent="0.35">
      <c r="A65" s="35" t="s">
        <v>31</v>
      </c>
      <c r="B65" s="36">
        <f>A78</f>
        <v>1103171.45</v>
      </c>
      <c r="C65" s="91"/>
      <c r="D65" s="37"/>
      <c r="E65" s="38">
        <v>2568.56</v>
      </c>
      <c r="F65" s="39"/>
      <c r="G65" s="37">
        <f>ROUND(IF(B65=0,0,B65+C65+F65+D65+E65),2)</f>
        <v>1105740.01</v>
      </c>
      <c r="H65" s="40" t="str">
        <f>CONCATENATE(G65," = ",B65," + ",E65,)</f>
        <v>1105740,01 = 1103171,45 + 2568,56</v>
      </c>
      <c r="I65" s="41"/>
      <c r="J65" s="37">
        <f>ROUND(IF(B65=0,0,B65+C65+D65+I65+E65),2)</f>
        <v>1105740.01</v>
      </c>
      <c r="K65" s="40" t="str">
        <f>CONCATENATE(J65," = ",B65," + ",E65,)</f>
        <v>1105740,01 = 1103171,45 + 2568,56</v>
      </c>
      <c r="L65" s="41"/>
      <c r="M65" s="37">
        <f>ROUND(IF(B65=0,0,B65+C65+D65+L65+E65),2)</f>
        <v>1105740.01</v>
      </c>
      <c r="N65" s="40" t="str">
        <f>CONCATENATE(M65," = ",B65," + ",E65,)</f>
        <v>1105740,01 = 1103171,45 + 2568,56</v>
      </c>
    </row>
    <row r="66" spans="1:33" ht="17.25" customHeight="1" x14ac:dyDescent="0.35">
      <c r="A66" s="35" t="s">
        <v>32</v>
      </c>
      <c r="B66" s="94"/>
      <c r="C66" s="95"/>
      <c r="D66" s="95"/>
      <c r="E66" s="96"/>
      <c r="F66" s="97"/>
      <c r="G66" s="98"/>
      <c r="H66" s="99"/>
      <c r="I66" s="100"/>
      <c r="J66" s="101"/>
      <c r="K66" s="102"/>
      <c r="L66" s="100"/>
      <c r="M66" s="103"/>
      <c r="N66" s="102"/>
    </row>
    <row r="67" spans="1:33" ht="17.25" customHeight="1" x14ac:dyDescent="0.35">
      <c r="A67" s="35" t="s">
        <v>12</v>
      </c>
      <c r="B67" s="94"/>
      <c r="C67" s="104">
        <v>1078796.95</v>
      </c>
      <c r="D67" s="104"/>
      <c r="E67" s="105"/>
      <c r="F67" s="106"/>
      <c r="G67" s="104">
        <f>C67</f>
        <v>1078796.95</v>
      </c>
      <c r="H67" s="40" t="str">
        <f>CONCATENATE(G67," = ",C67)</f>
        <v>1078796,95 = 1078796,95</v>
      </c>
      <c r="I67" s="107"/>
      <c r="J67" s="108">
        <f>C67</f>
        <v>1078796.95</v>
      </c>
      <c r="K67" s="40" t="str">
        <f>CONCATENATE(J67," = ",C67,)</f>
        <v>1078796,95 = 1078796,95</v>
      </c>
      <c r="L67" s="107"/>
      <c r="M67" s="108">
        <f>C67</f>
        <v>1078796.95</v>
      </c>
      <c r="N67" s="40" t="str">
        <f>CONCATENATE(M67," = ",C67,)</f>
        <v>1078796,95 = 1078796,95</v>
      </c>
    </row>
    <row r="68" spans="1:33" ht="17.25" customHeight="1" x14ac:dyDescent="0.35">
      <c r="A68" s="35" t="s">
        <v>13</v>
      </c>
      <c r="B68" s="94"/>
      <c r="C68" s="104">
        <v>1301700.25</v>
      </c>
      <c r="D68" s="104"/>
      <c r="E68" s="105"/>
      <c r="F68" s="106"/>
      <c r="G68" s="104">
        <f>C68</f>
        <v>1301700.25</v>
      </c>
      <c r="H68" s="40" t="str">
        <f>CONCATENATE(G68," = ",C68)</f>
        <v>1301700,25 = 1301700,25</v>
      </c>
      <c r="I68" s="107"/>
      <c r="J68" s="108">
        <f>C68</f>
        <v>1301700.25</v>
      </c>
      <c r="K68" s="40" t="str">
        <f>CONCATENATE(J68," = ",C68,)</f>
        <v>1301700,25 = 1301700,25</v>
      </c>
      <c r="L68" s="107"/>
      <c r="M68" s="108">
        <f>C68</f>
        <v>1301700.25</v>
      </c>
      <c r="N68" s="40" t="str">
        <f>CONCATENATE(M68," = ",C68,)</f>
        <v>1301700,25 = 1301700,25</v>
      </c>
    </row>
    <row r="69" spans="1:33" ht="17.25" customHeight="1" x14ac:dyDescent="0.35">
      <c r="A69" s="35" t="s">
        <v>14</v>
      </c>
      <c r="B69" s="94"/>
      <c r="C69" s="104">
        <v>1455648.51</v>
      </c>
      <c r="D69" s="109"/>
      <c r="E69" s="110"/>
      <c r="F69" s="106"/>
      <c r="G69" s="104">
        <f>C69</f>
        <v>1455648.51</v>
      </c>
      <c r="H69" s="40" t="str">
        <f>CONCATENATE(G69," = ",C69)</f>
        <v>1455648,51 = 1455648,51</v>
      </c>
      <c r="I69" s="107"/>
      <c r="J69" s="108">
        <f>C69</f>
        <v>1455648.51</v>
      </c>
      <c r="K69" s="40" t="str">
        <f>CONCATENATE(J69," = ",C69,)</f>
        <v>1455648,51 = 1455648,51</v>
      </c>
      <c r="L69" s="107"/>
      <c r="M69" s="108">
        <f>C69</f>
        <v>1455648.51</v>
      </c>
      <c r="N69" s="40" t="str">
        <f>CONCATENATE(M69," = ",C69,)</f>
        <v>1455648,51 = 1455648,51</v>
      </c>
    </row>
    <row r="70" spans="1:33" ht="17.25" customHeight="1" x14ac:dyDescent="0.35">
      <c r="A70" s="35" t="s">
        <v>15</v>
      </c>
      <c r="B70" s="94"/>
      <c r="C70" s="104">
        <v>1650991.56</v>
      </c>
      <c r="D70" s="109"/>
      <c r="E70" s="110"/>
      <c r="F70" s="106"/>
      <c r="G70" s="104">
        <f>C70</f>
        <v>1650991.56</v>
      </c>
      <c r="H70" s="40" t="str">
        <f>CONCATENATE(G70," = ",C70)</f>
        <v>1650991,56 = 1650991,56</v>
      </c>
      <c r="I70" s="107"/>
      <c r="J70" s="108">
        <f>C70</f>
        <v>1650991.56</v>
      </c>
      <c r="K70" s="40" t="str">
        <f>CONCATENATE(J70," = ",C70,)</f>
        <v>1650991,56 = 1650991,56</v>
      </c>
      <c r="L70" s="107"/>
      <c r="M70" s="108">
        <f>C70</f>
        <v>1650991.56</v>
      </c>
      <c r="N70" s="40" t="str">
        <f>CONCATENATE(M70," = ",C70,)</f>
        <v>1650991,56 = 1650991,56</v>
      </c>
    </row>
    <row r="71" spans="1:33" ht="17.25" customHeight="1" thickBot="1" x14ac:dyDescent="0.4">
      <c r="A71" s="42" t="s">
        <v>30</v>
      </c>
      <c r="B71" s="111"/>
      <c r="C71" s="112">
        <v>1078796.95</v>
      </c>
      <c r="D71" s="113"/>
      <c r="E71" s="114"/>
      <c r="F71" s="115"/>
      <c r="G71" s="112">
        <f>C71</f>
        <v>1078796.95</v>
      </c>
      <c r="H71" s="47" t="str">
        <f>CONCATENATE(G71," = ",C71)</f>
        <v>1078796,95 = 1078796,95</v>
      </c>
      <c r="I71" s="116"/>
      <c r="J71" s="117">
        <f>C71</f>
        <v>1078796.95</v>
      </c>
      <c r="K71" s="47" t="str">
        <f>CONCATENATE(J71," = ",C71,)</f>
        <v>1078796,95 = 1078796,95</v>
      </c>
      <c r="L71" s="116"/>
      <c r="M71" s="117">
        <f>C71</f>
        <v>1078796.95</v>
      </c>
      <c r="N71" s="47" t="str">
        <f>CONCATENATE(M71," = ",C71,)</f>
        <v>1078796,95 = 1078796,95</v>
      </c>
    </row>
    <row r="72" spans="1:33" ht="33.75" customHeight="1" thickBot="1" x14ac:dyDescent="0.4">
      <c r="A72" s="118" t="s">
        <v>33</v>
      </c>
      <c r="B72" s="119"/>
      <c r="C72" s="119"/>
      <c r="D72" s="119"/>
      <c r="E72" s="119"/>
      <c r="F72" s="120"/>
      <c r="G72" s="120"/>
      <c r="H72" s="121"/>
      <c r="I72" s="3"/>
      <c r="J72" s="3"/>
      <c r="L72" s="3"/>
      <c r="M72" s="3"/>
    </row>
    <row r="73" spans="1:33" ht="45.75" customHeight="1" x14ac:dyDescent="0.35">
      <c r="A73" s="122" t="s">
        <v>41</v>
      </c>
      <c r="B73" s="123"/>
      <c r="C73" s="123"/>
      <c r="D73" s="123"/>
      <c r="E73" s="123"/>
      <c r="F73" s="123"/>
      <c r="G73" s="123"/>
      <c r="H73" s="124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</row>
    <row r="74" spans="1:33" ht="20.25" customHeight="1" x14ac:dyDescent="0.35">
      <c r="A74" s="126">
        <v>3971.47</v>
      </c>
      <c r="B74" s="127"/>
      <c r="C74" s="127"/>
      <c r="D74" s="127"/>
      <c r="E74" s="127"/>
      <c r="F74" s="127"/>
      <c r="G74" s="127"/>
      <c r="H74" s="128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</row>
    <row r="75" spans="1:33" ht="20.25" customHeight="1" x14ac:dyDescent="0.35">
      <c r="A75" s="129" t="s">
        <v>42</v>
      </c>
      <c r="B75" s="130"/>
      <c r="C75" s="130"/>
      <c r="D75" s="130"/>
      <c r="E75" s="130"/>
      <c r="F75" s="130"/>
      <c r="G75" s="130"/>
      <c r="H75" s="131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</row>
    <row r="76" spans="1:33" ht="20.25" customHeight="1" x14ac:dyDescent="0.35">
      <c r="A76" s="132">
        <v>2248.21</v>
      </c>
      <c r="B76" s="133"/>
      <c r="C76" s="133"/>
      <c r="D76" s="133"/>
      <c r="E76" s="133"/>
      <c r="F76" s="133"/>
      <c r="G76" s="133"/>
      <c r="H76" s="134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</row>
    <row r="77" spans="1:33" ht="20.25" customHeight="1" x14ac:dyDescent="0.35">
      <c r="A77" s="129" t="s">
        <v>43</v>
      </c>
      <c r="B77" s="130"/>
      <c r="C77" s="130"/>
      <c r="D77" s="130"/>
      <c r="E77" s="130"/>
      <c r="F77" s="130"/>
      <c r="G77" s="130"/>
      <c r="H77" s="131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</row>
    <row r="78" spans="1:33" ht="20.25" customHeight="1" x14ac:dyDescent="0.35">
      <c r="A78" s="132">
        <v>1103171.45</v>
      </c>
      <c r="B78" s="133"/>
      <c r="C78" s="133"/>
      <c r="D78" s="133"/>
      <c r="E78" s="133"/>
      <c r="F78" s="133"/>
      <c r="G78" s="133"/>
      <c r="H78" s="134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</row>
    <row r="79" spans="1:33" ht="39" customHeight="1" x14ac:dyDescent="0.35">
      <c r="A79" s="135" t="s">
        <v>34</v>
      </c>
      <c r="B79" s="136"/>
      <c r="C79" s="136"/>
      <c r="D79" s="136"/>
      <c r="E79" s="136"/>
      <c r="F79" s="137"/>
      <c r="G79" s="137"/>
      <c r="H79" s="138"/>
      <c r="I79" s="3"/>
      <c r="J79" s="3"/>
      <c r="L79" s="3"/>
      <c r="M79" s="3"/>
    </row>
    <row r="80" spans="1:33" ht="22.5" customHeight="1" x14ac:dyDescent="0.35">
      <c r="A80" s="139" t="s">
        <v>35</v>
      </c>
      <c r="B80" s="140"/>
      <c r="C80" s="140"/>
      <c r="D80" s="140"/>
      <c r="E80" s="140"/>
      <c r="F80" s="140"/>
      <c r="G80" s="140"/>
      <c r="H80" s="141"/>
      <c r="I80" s="3"/>
      <c r="J80" s="3"/>
      <c r="L80" s="3"/>
      <c r="M80" s="3"/>
    </row>
    <row r="81" spans="1:14" ht="24" customHeight="1" x14ac:dyDescent="0.35">
      <c r="A81" s="142" t="s">
        <v>21</v>
      </c>
      <c r="B81" s="143"/>
      <c r="C81" s="143"/>
      <c r="D81" s="144" t="s">
        <v>10</v>
      </c>
      <c r="E81" s="104">
        <v>2161.8200000000002</v>
      </c>
      <c r="F81" s="143"/>
      <c r="G81" s="143"/>
      <c r="H81" s="145"/>
      <c r="I81" s="146"/>
      <c r="J81" s="146"/>
      <c r="K81" s="147"/>
      <c r="L81" s="146"/>
      <c r="M81" s="146"/>
    </row>
    <row r="82" spans="1:14" ht="24" customHeight="1" x14ac:dyDescent="0.35">
      <c r="A82" s="142" t="s">
        <v>22</v>
      </c>
      <c r="B82" s="143"/>
      <c r="C82" s="143"/>
      <c r="D82" s="144" t="s">
        <v>10</v>
      </c>
      <c r="E82" s="104">
        <v>4148.63</v>
      </c>
      <c r="F82" s="143"/>
      <c r="G82" s="143"/>
      <c r="H82" s="145"/>
      <c r="I82" s="146"/>
      <c r="J82" s="146"/>
      <c r="K82" s="147"/>
      <c r="L82" s="146"/>
      <c r="M82" s="146"/>
    </row>
    <row r="83" spans="1:14" ht="24" customHeight="1" x14ac:dyDescent="0.35">
      <c r="A83" s="142" t="s">
        <v>23</v>
      </c>
      <c r="B83" s="143"/>
      <c r="C83" s="143"/>
      <c r="D83" s="144" t="s">
        <v>10</v>
      </c>
      <c r="E83" s="104">
        <v>11044.54</v>
      </c>
      <c r="F83" s="143"/>
      <c r="G83" s="143"/>
      <c r="H83" s="145"/>
      <c r="I83" s="146"/>
      <c r="J83" s="146"/>
      <c r="K83" s="147"/>
      <c r="L83" s="146"/>
      <c r="M83" s="146"/>
    </row>
    <row r="84" spans="1:14" ht="24" customHeight="1" x14ac:dyDescent="0.35">
      <c r="A84" s="139" t="s">
        <v>36</v>
      </c>
      <c r="B84" s="140"/>
      <c r="C84" s="140"/>
      <c r="D84" s="140"/>
      <c r="E84" s="140"/>
      <c r="F84" s="140"/>
      <c r="G84" s="140"/>
      <c r="H84" s="141"/>
      <c r="I84" s="148"/>
      <c r="J84" s="148"/>
      <c r="K84" s="148"/>
      <c r="L84" s="148"/>
      <c r="M84" s="148"/>
      <c r="N84" s="148"/>
    </row>
    <row r="85" spans="1:14" ht="24" customHeight="1" x14ac:dyDescent="0.35">
      <c r="A85" s="142" t="s">
        <v>21</v>
      </c>
      <c r="B85" s="143"/>
      <c r="C85" s="143"/>
      <c r="D85" s="144" t="s">
        <v>10</v>
      </c>
      <c r="E85" s="104">
        <v>2161.8200000000002</v>
      </c>
      <c r="F85" s="143"/>
      <c r="G85" s="143"/>
      <c r="H85" s="145"/>
      <c r="I85" s="146"/>
      <c r="J85" s="146"/>
      <c r="K85" s="147"/>
      <c r="L85" s="146"/>
      <c r="M85" s="146"/>
    </row>
    <row r="86" spans="1:14" ht="24" customHeight="1" thickBot="1" x14ac:dyDescent="0.4">
      <c r="A86" s="149" t="s">
        <v>25</v>
      </c>
      <c r="B86" s="150"/>
      <c r="C86" s="150"/>
      <c r="D86" s="151" t="s">
        <v>10</v>
      </c>
      <c r="E86" s="112">
        <v>6762.33</v>
      </c>
      <c r="F86" s="150"/>
      <c r="G86" s="150"/>
      <c r="H86" s="152"/>
      <c r="I86" s="146"/>
      <c r="J86" s="146"/>
      <c r="K86" s="147"/>
      <c r="L86" s="146"/>
      <c r="M86" s="146"/>
    </row>
    <row r="87" spans="1:14" ht="18.75" customHeight="1" x14ac:dyDescent="0.35">
      <c r="A87" s="153" t="s">
        <v>37</v>
      </c>
      <c r="B87" s="153"/>
      <c r="C87" s="153"/>
      <c r="D87" s="153"/>
      <c r="E87" s="153"/>
      <c r="F87" s="153"/>
      <c r="G87" s="154"/>
      <c r="H87" s="154"/>
      <c r="I87" s="155"/>
      <c r="J87" s="154"/>
      <c r="K87" s="154"/>
      <c r="L87" s="155"/>
      <c r="M87" s="154"/>
      <c r="N87" s="154"/>
    </row>
    <row r="88" spans="1:14" ht="18.75" customHeight="1" x14ac:dyDescent="0.35">
      <c r="A88" s="156"/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</row>
    <row r="89" spans="1:14" ht="18.75" customHeight="1" x14ac:dyDescent="0.35">
      <c r="A89" s="156"/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Шевченко Валерия Александровна</dc:creator>
  <cp:lastModifiedBy>Шевченко Валерия Александровна</cp:lastModifiedBy>
  <dcterms:created xsi:type="dcterms:W3CDTF">2026-04-11T03:19:58Z</dcterms:created>
  <dcterms:modified xsi:type="dcterms:W3CDTF">2026-04-11T03:20:34Z</dcterms:modified>
</cp:coreProperties>
</file>